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i812150\Documents\Rodrigo\Valerdi\"/>
    </mc:Choice>
  </mc:AlternateContent>
  <xr:revisionPtr revIDLastSave="0" documentId="13_ncr:1_{B3CAA32A-E22A-4851-A3B8-9FD539550B70}" xr6:coauthVersionLast="45" xr6:coauthVersionMax="45" xr10:uidLastSave="{00000000-0000-0000-0000-000000000000}"/>
  <bookViews>
    <workbookView xWindow="-120" yWindow="-120" windowWidth="38640" windowHeight="21840" firstSheet="1" activeTab="1" xr2:uid="{00000000-000D-0000-FFFF-FFFF00000000}"/>
  </bookViews>
  <sheets>
    <sheet name="Inversiones" sheetId="1" r:id="rId1"/>
    <sheet name="Remesadoras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5" l="1"/>
  <c r="N32" i="5" l="1"/>
  <c r="M32" i="5"/>
  <c r="L32" i="5"/>
  <c r="K32" i="5"/>
  <c r="J32" i="5"/>
  <c r="I32" i="5"/>
  <c r="H32" i="5"/>
  <c r="G32" i="5"/>
  <c r="F32" i="5"/>
  <c r="E32" i="5"/>
  <c r="D32" i="5"/>
  <c r="C32" i="5"/>
  <c r="N29" i="5"/>
  <c r="M29" i="5"/>
  <c r="L29" i="5"/>
  <c r="K29" i="5"/>
  <c r="J29" i="5"/>
  <c r="I29" i="5"/>
  <c r="B29" i="5" s="1"/>
  <c r="H29" i="5"/>
  <c r="G29" i="5"/>
  <c r="F29" i="5"/>
  <c r="E29" i="5"/>
  <c r="B32" i="5" l="1"/>
  <c r="B31" i="5" l="1"/>
  <c r="B30" i="5"/>
  <c r="B24" i="5"/>
  <c r="B23" i="5"/>
  <c r="B21" i="5"/>
  <c r="B22" i="5"/>
  <c r="B20" i="5"/>
  <c r="B19" i="5"/>
  <c r="B17" i="5"/>
  <c r="B18" i="5"/>
  <c r="B15" i="5"/>
  <c r="B16" i="5"/>
  <c r="B3" i="5"/>
  <c r="B12" i="5"/>
  <c r="B11" i="5"/>
  <c r="B8" i="5"/>
  <c r="B9" i="5"/>
  <c r="B10" i="5"/>
  <c r="B7" i="5"/>
  <c r="B5" i="5"/>
  <c r="B6" i="5"/>
  <c r="B4" i="5"/>
  <c r="B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Landeros, Rodrigo</author>
  </authors>
  <commentList>
    <comment ref="A3" authorId="0" shapeId="0" xr:uid="{413E4DAE-9091-49D7-9234-FF6CE637F37F}">
      <text>
        <r>
          <rPr>
            <b/>
            <sz val="9"/>
            <color indexed="81"/>
            <rFont val="Tahoma"/>
            <family val="2"/>
          </rPr>
          <t>Landeros, Rodrigo:</t>
        </r>
        <r>
          <rPr>
            <sz val="9"/>
            <color indexed="81"/>
            <rFont val="Tahoma"/>
            <family val="2"/>
          </rPr>
          <t xml:space="preserve">
Wells Fargo Investment Institute, Inc. is a registered investment adviser and wholly owned subsidiary of Wells Fargo Bank, N.A., a bank affiliate of Wells Fargo &amp; Company.</t>
        </r>
      </text>
    </comment>
    <comment ref="B3" authorId="0" shapeId="0" xr:uid="{12FA3352-7A0A-4B74-9E9B-002E0C11FA69}">
      <text>
        <r>
          <rPr>
            <b/>
            <sz val="9"/>
            <color indexed="81"/>
            <rFont val="Tahoma"/>
            <family val="2"/>
          </rPr>
          <t>Landeros, Rodrigo:</t>
        </r>
        <r>
          <rPr>
            <sz val="9"/>
            <color indexed="81"/>
            <rFont val="Tahoma"/>
            <family val="2"/>
          </rPr>
          <t xml:space="preserve">
When you open a WellsTrade account with Wells Fargo Advisors, you'll get $0 online trading fees for stocks and ETFsFootnote:1, </t>
        </r>
      </text>
    </comment>
    <comment ref="C3" authorId="0" shapeId="0" xr:uid="{2C557196-BE5F-42E9-B8B6-73D543AABB97}">
      <text>
        <r>
          <rPr>
            <b/>
            <sz val="9"/>
            <color indexed="81"/>
            <rFont val="Tahoma"/>
            <family val="2"/>
          </rPr>
          <t>Landeros, Rodrigo:</t>
        </r>
        <r>
          <rPr>
            <sz val="9"/>
            <color indexed="81"/>
            <rFont val="Tahoma"/>
            <family val="2"/>
          </rPr>
          <t xml:space="preserve">
$0 per trade is applicable to commissions for online and automated telephone trading of stocks (excluding penny stocks) and exchange-traded funds (ETFs). For stock and ETF trades placed with an agent over the telephone, a $25 agent-assisted trading fee is charged. Each trade order will be treated as a separate transaction subject to commission.</t>
        </r>
      </text>
    </comment>
  </commentList>
</comments>
</file>

<file path=xl/sharedStrings.xml><?xml version="1.0" encoding="utf-8"?>
<sst xmlns="http://schemas.openxmlformats.org/spreadsheetml/2006/main" count="55" uniqueCount="42">
  <si>
    <t>Wells Fargo</t>
  </si>
  <si>
    <t>Internet Trade Comissions</t>
  </si>
  <si>
    <t>Phone Trade Comissions</t>
  </si>
  <si>
    <t>FDIC Insured</t>
  </si>
  <si>
    <t>No</t>
  </si>
  <si>
    <t>WorldRemit</t>
  </si>
  <si>
    <t>Ria</t>
  </si>
  <si>
    <t>Ulink</t>
  </si>
  <si>
    <t>Viamericas</t>
  </si>
  <si>
    <t>Golden Money Transfer</t>
  </si>
  <si>
    <t>Remitly</t>
  </si>
  <si>
    <t>Xoom</t>
  </si>
  <si>
    <t>Moneygram</t>
  </si>
  <si>
    <t>Western Union</t>
  </si>
  <si>
    <t>Deposito a Cuenta</t>
  </si>
  <si>
    <t>Ria Money Transfer</t>
  </si>
  <si>
    <t>Cloud Transfer Services</t>
  </si>
  <si>
    <t>Pangea Money Transfer</t>
  </si>
  <si>
    <t>Promedio</t>
  </si>
  <si>
    <t>Pagaphone Smart Pay</t>
  </si>
  <si>
    <t>Eplata</t>
  </si>
  <si>
    <t>Intercambioexpress</t>
  </si>
  <si>
    <t>Efectivo (En ventanilla)</t>
  </si>
  <si>
    <t>WorldRemit mejora su tipo de cambio al enviar más de $400 USD</t>
  </si>
  <si>
    <t>Transferwise</t>
  </si>
  <si>
    <t>Nota* - Ulink no cobra comisiones siempre y cuando uses la tarjeta uLink card para realizar tus envíos</t>
  </si>
  <si>
    <t>Remitly no cobra comisiones en envíos a México superiores a $500 USD</t>
  </si>
  <si>
    <t>Ulink recientement acaba de anunciar que tampoco cobra comisiones en envíos superiores a $500 USD</t>
  </si>
  <si>
    <t>Aprovecha los códigos de promoción que te ofrece cada una de estas apliaciones en tus primeros envíos, ya que esta es la opción más barata de todas</t>
  </si>
  <si>
    <t xml:space="preserve">Varias de estas aplicaciones no te cobran comisiones en tu primer envío y/o te ofrecen mejores tipos de cambio si usas mis códigos de promoción </t>
  </si>
  <si>
    <t xml:space="preserve">uLink </t>
  </si>
  <si>
    <t>https://ulink.click/qa4</t>
  </si>
  <si>
    <t xml:space="preserve">TRANSFERWISE </t>
  </si>
  <si>
    <t>https://transferwise.com/invite/ie/rodrigol895</t>
  </si>
  <si>
    <t>Con este link puedes evitar las comisiones en tu siguiente envío al usar TransferWise. Con él podrás transferir hasta $600 USD</t>
  </si>
  <si>
    <t xml:space="preserve">REMITLY </t>
  </si>
  <si>
    <t>http://remit.ly/1ce872d</t>
  </si>
  <si>
    <t xml:space="preserve">Con este link obtienes un tipo de cambio promocional en tu primer envío usando Remitly </t>
  </si>
  <si>
    <t>¡Si usas este link para enviar $100 USD o más, uLink te dará una tarjeta de regalo por $20 USD!  (A mi también :) )</t>
  </si>
  <si>
    <t>NOFEE</t>
  </si>
  <si>
    <t xml:space="preserve">¡Utiliza el código de promoción NOFEE para que tu primer envío por Ria sea gratis! </t>
  </si>
  <si>
    <t xml:space="preserve"> En este caso a mi no me dan nada, pero de todos modos te lo comento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</si>
</sst>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0" fillId="0" borderId="0" xfId="0" applyFont="1"/>
    <xf numFmtId="44" fontId="0" fillId="0" borderId="0" xfId="1" applyFont="1"/>
    <xf numFmtId="44" fontId="4" fillId="0" borderId="0" xfId="1" applyFont="1"/>
    <xf numFmtId="17" fontId="4" fillId="0" borderId="0" xfId="0" applyNumberFormat="1" applyFont="1"/>
    <xf numFmtId="44" fontId="0" fillId="0" borderId="0" xfId="0" applyNumberFormat="1" applyFont="1"/>
    <xf numFmtId="44" fontId="3" fillId="0" borderId="0" xfId="1" applyFont="1"/>
    <xf numFmtId="0" fontId="5" fillId="0" borderId="0" xfId="0" applyFont="1"/>
    <xf numFmtId="44" fontId="5" fillId="0" borderId="0" xfId="1" applyFont="1"/>
    <xf numFmtId="0" fontId="0" fillId="2" borderId="0" xfId="0" applyFill="1"/>
    <xf numFmtId="0" fontId="6" fillId="2" borderId="0" xfId="0" applyFont="1" applyFill="1"/>
    <xf numFmtId="0" fontId="0" fillId="3" borderId="0" xfId="0" applyFill="1"/>
    <xf numFmtId="0" fontId="6" fillId="3" borderId="0" xfId="0" applyFont="1" applyFill="1"/>
    <xf numFmtId="0" fontId="6" fillId="4" borderId="0" xfId="0" applyFont="1" applyFill="1"/>
    <xf numFmtId="0" fontId="0" fillId="4" borderId="0" xfId="0" applyFill="1"/>
    <xf numFmtId="0" fontId="0" fillId="5" borderId="0" xfId="0" applyFill="1"/>
    <xf numFmtId="0" fontId="6" fillId="5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"/>
  <sheetViews>
    <sheetView workbookViewId="0">
      <selection activeCell="A4" sqref="A4"/>
    </sheetView>
  </sheetViews>
  <sheetFormatPr defaultRowHeight="15" x14ac:dyDescent="0.25"/>
  <cols>
    <col min="1" max="1" width="11.28515625" bestFit="1" customWidth="1"/>
    <col min="2" max="2" width="24.5703125" bestFit="1" customWidth="1"/>
    <col min="3" max="3" width="23" bestFit="1" customWidth="1"/>
    <col min="4" max="4" width="12.140625" bestFit="1" customWidth="1"/>
  </cols>
  <sheetData>
    <row r="2" spans="1:4" x14ac:dyDescent="0.25">
      <c r="B2" t="s">
        <v>1</v>
      </c>
      <c r="C2" t="s">
        <v>2</v>
      </c>
      <c r="D2" t="s">
        <v>3</v>
      </c>
    </row>
    <row r="3" spans="1:4" x14ac:dyDescent="0.25">
      <c r="A3" t="s">
        <v>0</v>
      </c>
      <c r="B3">
        <v>0</v>
      </c>
      <c r="C3">
        <v>25</v>
      </c>
      <c r="D3" t="s">
        <v>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C8E58-9EE9-4868-BDD8-D5FA4150E0E2}">
  <dimension ref="A1:R49"/>
  <sheetViews>
    <sheetView tabSelected="1" zoomScale="220" zoomScaleNormal="220" workbookViewId="0">
      <pane xSplit="1" topLeftCell="B1" activePane="topRight" state="frozen"/>
      <selection activeCell="A25" sqref="A25"/>
      <selection pane="topRight"/>
    </sheetView>
  </sheetViews>
  <sheetFormatPr defaultRowHeight="15" x14ac:dyDescent="0.25"/>
  <cols>
    <col min="1" max="1" width="20.85546875" customWidth="1"/>
    <col min="2" max="2" width="12.140625" customWidth="1"/>
    <col min="3" max="6" width="10.5703125" bestFit="1" customWidth="1"/>
    <col min="7" max="7" width="10.5703125" customWidth="1"/>
    <col min="8" max="8" width="10.5703125" bestFit="1" customWidth="1"/>
    <col min="9" max="15" width="10.7109375" bestFit="1" customWidth="1"/>
  </cols>
  <sheetData>
    <row r="1" spans="1:18" x14ac:dyDescent="0.25">
      <c r="A1" s="1" t="s">
        <v>22</v>
      </c>
      <c r="B1" s="1" t="s">
        <v>18</v>
      </c>
      <c r="C1" s="5">
        <v>43862</v>
      </c>
      <c r="D1" s="5">
        <v>43891</v>
      </c>
      <c r="E1" s="5">
        <v>43922</v>
      </c>
      <c r="F1" s="5">
        <v>43952</v>
      </c>
      <c r="G1" s="5">
        <v>43983</v>
      </c>
      <c r="H1" s="5">
        <v>44013</v>
      </c>
      <c r="I1" s="5">
        <v>44044</v>
      </c>
      <c r="J1" s="5">
        <v>44075</v>
      </c>
      <c r="K1" s="5">
        <v>44105</v>
      </c>
      <c r="L1" s="5">
        <v>44136</v>
      </c>
      <c r="M1" s="5">
        <v>44166</v>
      </c>
      <c r="N1" s="5">
        <v>44197</v>
      </c>
    </row>
    <row r="2" spans="1:18" x14ac:dyDescent="0.25">
      <c r="A2" s="2" t="s">
        <v>7</v>
      </c>
      <c r="B2" s="6">
        <f t="shared" ref="B2:B12" si="0">AVERAGE(C2:N2)</f>
        <v>6465.3125</v>
      </c>
      <c r="C2" s="3"/>
      <c r="D2" s="3"/>
      <c r="E2" s="3"/>
      <c r="G2" s="4">
        <v>6564</v>
      </c>
      <c r="H2" s="4">
        <v>6621</v>
      </c>
      <c r="I2" s="4">
        <v>6684</v>
      </c>
      <c r="J2" s="4">
        <v>6393</v>
      </c>
      <c r="K2" s="4">
        <v>6483</v>
      </c>
      <c r="L2" s="4">
        <v>6216</v>
      </c>
      <c r="M2" s="4">
        <v>5919</v>
      </c>
      <c r="N2" s="4">
        <v>6842.5</v>
      </c>
    </row>
    <row r="3" spans="1:18" x14ac:dyDescent="0.25">
      <c r="A3" s="2" t="s">
        <v>8</v>
      </c>
      <c r="B3" s="6">
        <f t="shared" si="0"/>
        <v>6416.16</v>
      </c>
      <c r="C3" s="3">
        <v>5524.39</v>
      </c>
      <c r="D3" s="3">
        <v>5761.99</v>
      </c>
      <c r="E3" s="3">
        <v>7333.18</v>
      </c>
      <c r="F3" s="3">
        <v>7045.08</v>
      </c>
      <c r="G3" s="3"/>
      <c r="H3" s="3"/>
      <c r="K3" s="3"/>
      <c r="L3" s="3"/>
    </row>
    <row r="4" spans="1:18" x14ac:dyDescent="0.25">
      <c r="A4" s="2" t="s">
        <v>15</v>
      </c>
      <c r="B4" s="6">
        <f t="shared" si="0"/>
        <v>6382.25</v>
      </c>
      <c r="C4" s="3">
        <v>5451.6</v>
      </c>
      <c r="D4" s="3">
        <v>5773.15</v>
      </c>
      <c r="E4" s="3">
        <v>7227.5</v>
      </c>
      <c r="F4" s="3">
        <v>6935.45</v>
      </c>
      <c r="G4" s="4">
        <v>6935.45</v>
      </c>
      <c r="H4" s="4">
        <v>6487.05</v>
      </c>
      <c r="I4" s="4">
        <v>6549</v>
      </c>
      <c r="J4" s="1">
        <v>6289.4</v>
      </c>
      <c r="K4" s="4">
        <v>6230.4</v>
      </c>
      <c r="L4" s="4">
        <v>6168.45</v>
      </c>
      <c r="M4" s="4">
        <v>5787.9</v>
      </c>
      <c r="N4" s="4">
        <v>6751.65</v>
      </c>
    </row>
    <row r="5" spans="1:18" x14ac:dyDescent="0.25">
      <c r="A5" t="s">
        <v>19</v>
      </c>
      <c r="B5" s="6">
        <f t="shared" si="0"/>
        <v>6353.4083333333328</v>
      </c>
      <c r="C5" s="3">
        <v>5512.9</v>
      </c>
      <c r="D5" s="3">
        <v>5730.4</v>
      </c>
      <c r="E5" s="3">
        <v>7244.2</v>
      </c>
      <c r="F5" s="3">
        <v>6931</v>
      </c>
      <c r="G5" s="3">
        <v>6449.6</v>
      </c>
      <c r="H5" s="3">
        <v>6519.2</v>
      </c>
      <c r="I5" s="3">
        <v>6516.3</v>
      </c>
      <c r="J5" s="3">
        <v>6275.6</v>
      </c>
      <c r="K5" s="3">
        <v>6365.5</v>
      </c>
      <c r="L5" s="3">
        <v>6168.3</v>
      </c>
      <c r="M5" s="3">
        <v>5744.9</v>
      </c>
      <c r="N5" s="3">
        <v>6783</v>
      </c>
      <c r="P5" s="5"/>
      <c r="Q5" s="5"/>
      <c r="R5" s="5"/>
    </row>
    <row r="6" spans="1:18" x14ac:dyDescent="0.25">
      <c r="A6" t="s">
        <v>20</v>
      </c>
      <c r="B6" s="6">
        <f t="shared" si="0"/>
        <v>6337.8345454545452</v>
      </c>
      <c r="C6" s="3">
        <v>5449.33</v>
      </c>
      <c r="D6" s="3">
        <v>5593.27</v>
      </c>
      <c r="E6" s="3">
        <v>7187.45</v>
      </c>
      <c r="F6" s="3">
        <v>6972.62</v>
      </c>
      <c r="G6" s="3">
        <v>6426.56</v>
      </c>
      <c r="H6" s="3">
        <v>6496.49</v>
      </c>
      <c r="I6" s="3">
        <v>6556.58</v>
      </c>
      <c r="J6" s="3">
        <v>6299.61</v>
      </c>
      <c r="K6" s="3"/>
      <c r="L6" s="3">
        <v>6162.31</v>
      </c>
      <c r="M6" s="3">
        <v>5788.96</v>
      </c>
      <c r="N6" s="3">
        <v>6783</v>
      </c>
    </row>
    <row r="7" spans="1:18" x14ac:dyDescent="0.25">
      <c r="A7" t="s">
        <v>5</v>
      </c>
      <c r="B7" s="6">
        <f t="shared" si="0"/>
        <v>6323.3274999999994</v>
      </c>
      <c r="C7" s="3">
        <v>5425.41</v>
      </c>
      <c r="D7" s="3">
        <v>5620.7</v>
      </c>
      <c r="E7" s="3">
        <v>7159.05</v>
      </c>
      <c r="F7" s="3">
        <v>6933.99</v>
      </c>
      <c r="G7" s="3">
        <v>6330.55</v>
      </c>
      <c r="H7" s="3">
        <v>6642.65</v>
      </c>
      <c r="I7" s="3">
        <v>6516.19</v>
      </c>
      <c r="J7" s="3">
        <v>6305.91</v>
      </c>
      <c r="K7" s="3">
        <v>6218.96</v>
      </c>
      <c r="L7" s="3">
        <v>6208</v>
      </c>
      <c r="M7" s="3">
        <v>5776.87</v>
      </c>
      <c r="N7" s="3">
        <v>6741.65</v>
      </c>
    </row>
    <row r="8" spans="1:18" x14ac:dyDescent="0.25">
      <c r="A8" t="s">
        <v>21</v>
      </c>
      <c r="B8" s="6">
        <f t="shared" si="0"/>
        <v>6317.0649999999996</v>
      </c>
      <c r="C8" s="3">
        <v>5481.24</v>
      </c>
      <c r="D8" s="3">
        <v>5745.86</v>
      </c>
      <c r="E8" s="3">
        <v>7246.14</v>
      </c>
      <c r="F8" s="3">
        <v>6942.79</v>
      </c>
      <c r="G8" s="3">
        <v>6402.93</v>
      </c>
      <c r="H8" s="3">
        <v>6453.09</v>
      </c>
      <c r="I8" s="3">
        <v>6477.15</v>
      </c>
      <c r="J8" s="3">
        <v>6246.33</v>
      </c>
      <c r="K8" s="3">
        <v>6213.2</v>
      </c>
      <c r="L8" s="3">
        <v>6125.07</v>
      </c>
      <c r="M8" s="3">
        <v>5748.25</v>
      </c>
      <c r="N8" s="3">
        <v>6722.73</v>
      </c>
    </row>
    <row r="9" spans="1:18" x14ac:dyDescent="0.25">
      <c r="A9" t="s">
        <v>0</v>
      </c>
      <c r="B9" s="6">
        <f t="shared" si="0"/>
        <v>6314.1499999999987</v>
      </c>
      <c r="C9" s="3">
        <v>5410.01</v>
      </c>
      <c r="D9" s="3">
        <v>5637.01</v>
      </c>
      <c r="E9" s="3">
        <v>7202.66</v>
      </c>
      <c r="F9" s="3">
        <v>7042.62</v>
      </c>
      <c r="G9" s="3">
        <v>6338.34</v>
      </c>
      <c r="H9" s="3">
        <v>6448.94</v>
      </c>
      <c r="I9" s="3">
        <v>6492.6</v>
      </c>
      <c r="J9" s="3">
        <v>6320.88</v>
      </c>
      <c r="K9" s="3">
        <v>6217.07</v>
      </c>
      <c r="L9" s="3">
        <v>6147.06</v>
      </c>
      <c r="M9" s="3">
        <v>5773.83</v>
      </c>
      <c r="N9" s="3">
        <v>6738.78</v>
      </c>
    </row>
    <row r="10" spans="1:18" x14ac:dyDescent="0.25">
      <c r="A10" t="s">
        <v>11</v>
      </c>
      <c r="B10" s="6">
        <f t="shared" si="0"/>
        <v>6273.6466666666665</v>
      </c>
      <c r="C10" s="3">
        <v>5358.03</v>
      </c>
      <c r="D10" s="3">
        <v>5602.71</v>
      </c>
      <c r="E10" s="3">
        <v>7021.89</v>
      </c>
      <c r="F10" s="3">
        <v>6736.64</v>
      </c>
      <c r="G10" s="3">
        <v>6586.72</v>
      </c>
      <c r="H10" s="3">
        <v>6460.54</v>
      </c>
      <c r="I10" s="3">
        <v>6491.96</v>
      </c>
      <c r="J10" s="3">
        <v>6232.53</v>
      </c>
      <c r="K10" s="3">
        <v>6238.02</v>
      </c>
      <c r="L10" s="3">
        <v>6133.46</v>
      </c>
      <c r="M10" s="3">
        <v>5706.56</v>
      </c>
      <c r="N10" s="3">
        <v>6714.7</v>
      </c>
    </row>
    <row r="11" spans="1:18" x14ac:dyDescent="0.25">
      <c r="A11" t="s">
        <v>12</v>
      </c>
      <c r="B11" s="6">
        <f t="shared" si="0"/>
        <v>6220.0325000000003</v>
      </c>
      <c r="C11" s="3">
        <v>5342.74</v>
      </c>
      <c r="D11" s="3">
        <v>5654.61</v>
      </c>
      <c r="E11" s="3">
        <v>7089.21</v>
      </c>
      <c r="F11" s="3">
        <v>6827.27</v>
      </c>
      <c r="G11" s="3">
        <v>6322.51</v>
      </c>
      <c r="H11" s="3">
        <v>6342.4</v>
      </c>
      <c r="I11" s="3">
        <v>6390.66</v>
      </c>
      <c r="J11" s="3">
        <v>6172.75</v>
      </c>
      <c r="K11" s="3">
        <v>6146.65</v>
      </c>
      <c r="L11" s="3">
        <v>6038.1</v>
      </c>
      <c r="M11" s="3">
        <v>5697.3</v>
      </c>
      <c r="N11" s="3">
        <v>6616.19</v>
      </c>
    </row>
    <row r="12" spans="1:18" x14ac:dyDescent="0.25">
      <c r="A12" t="s">
        <v>13</v>
      </c>
      <c r="B12" s="6">
        <f t="shared" si="0"/>
        <v>6200.9833333333336</v>
      </c>
      <c r="C12" s="3">
        <v>5890.07</v>
      </c>
      <c r="D12" s="3">
        <v>5592.45</v>
      </c>
      <c r="E12" s="3">
        <v>7044.34</v>
      </c>
      <c r="F12" s="3">
        <v>6755.26</v>
      </c>
      <c r="G12" s="3">
        <v>6235.87</v>
      </c>
      <c r="H12" s="3">
        <v>6278</v>
      </c>
      <c r="I12" s="3">
        <v>6326.99</v>
      </c>
      <c r="J12" s="3">
        <v>6083.66</v>
      </c>
      <c r="K12" s="3">
        <v>6077.49</v>
      </c>
      <c r="L12" s="3">
        <v>5974.32</v>
      </c>
      <c r="M12" s="3">
        <v>5611.27</v>
      </c>
      <c r="N12" s="3">
        <v>6542.08</v>
      </c>
    </row>
    <row r="14" spans="1:18" x14ac:dyDescent="0.25">
      <c r="A14" s="1" t="s">
        <v>14</v>
      </c>
      <c r="B14" s="1" t="s">
        <v>18</v>
      </c>
      <c r="C14" s="5">
        <v>43862</v>
      </c>
      <c r="D14" s="5">
        <v>43891</v>
      </c>
      <c r="E14" s="5">
        <v>43922</v>
      </c>
      <c r="F14" s="5">
        <v>43952</v>
      </c>
      <c r="G14" s="5">
        <v>43983</v>
      </c>
      <c r="H14" s="5">
        <v>44013</v>
      </c>
      <c r="I14" s="5">
        <v>44044</v>
      </c>
      <c r="J14" s="5">
        <v>44075</v>
      </c>
      <c r="K14" s="5">
        <v>44105</v>
      </c>
      <c r="L14" s="5">
        <v>44136</v>
      </c>
      <c r="M14" s="5">
        <v>44166</v>
      </c>
      <c r="N14" s="5">
        <v>44197</v>
      </c>
    </row>
    <row r="15" spans="1:18" x14ac:dyDescent="0.25">
      <c r="A15" s="2" t="s">
        <v>7</v>
      </c>
      <c r="B15" s="7">
        <f t="shared" ref="B15:B24" si="1">AVERAGE(C15:N15)</f>
        <v>6565.863636363636</v>
      </c>
      <c r="C15" s="3"/>
      <c r="D15" s="3">
        <v>5940</v>
      </c>
      <c r="E15" s="3">
        <v>7428</v>
      </c>
      <c r="F15" s="3">
        <v>7134</v>
      </c>
      <c r="G15" s="4">
        <v>6564</v>
      </c>
      <c r="H15" s="4">
        <v>6621</v>
      </c>
      <c r="I15" s="4">
        <v>6684</v>
      </c>
      <c r="J15" s="4">
        <v>6393</v>
      </c>
      <c r="K15" s="4">
        <v>6483</v>
      </c>
      <c r="L15" s="4">
        <v>6216</v>
      </c>
      <c r="M15" s="4">
        <v>5919</v>
      </c>
      <c r="N15" s="4">
        <v>6842.5</v>
      </c>
    </row>
    <row r="16" spans="1:18" x14ac:dyDescent="0.25">
      <c r="A16" s="2" t="s">
        <v>15</v>
      </c>
      <c r="B16" s="7">
        <f t="shared" si="1"/>
        <v>6489.041666666667</v>
      </c>
      <c r="C16" s="3">
        <v>5544</v>
      </c>
      <c r="D16" s="3">
        <v>5871</v>
      </c>
      <c r="E16" s="3">
        <v>7350</v>
      </c>
      <c r="F16" s="3">
        <v>7053</v>
      </c>
      <c r="G16" s="4">
        <v>7053</v>
      </c>
      <c r="H16" s="4">
        <v>6597</v>
      </c>
      <c r="I16" s="4">
        <v>6660</v>
      </c>
      <c r="J16" s="4">
        <v>6396</v>
      </c>
      <c r="K16" s="4">
        <v>6336</v>
      </c>
      <c r="L16" s="4">
        <v>6273</v>
      </c>
      <c r="M16" s="4">
        <v>5886</v>
      </c>
      <c r="N16" s="4">
        <v>6849.5</v>
      </c>
    </row>
    <row r="17" spans="1:14" x14ac:dyDescent="0.25">
      <c r="A17" s="8" t="s">
        <v>8</v>
      </c>
      <c r="B17" s="9">
        <f t="shared" si="1"/>
        <v>6433.2379999999994</v>
      </c>
      <c r="C17" s="3">
        <v>5524.39</v>
      </c>
      <c r="D17" s="3">
        <v>5761.99</v>
      </c>
      <c r="E17" s="3">
        <v>7333.18</v>
      </c>
      <c r="F17" s="3">
        <v>7045.08</v>
      </c>
      <c r="G17" s="3">
        <v>6501.55</v>
      </c>
      <c r="H17" s="3"/>
      <c r="I17" s="3"/>
      <c r="J17" s="3"/>
      <c r="K17" s="3"/>
      <c r="L17" s="3"/>
    </row>
    <row r="18" spans="1:14" x14ac:dyDescent="0.25">
      <c r="A18" t="s">
        <v>11</v>
      </c>
      <c r="B18" s="7">
        <f t="shared" si="1"/>
        <v>6376.7516666666661</v>
      </c>
      <c r="C18" s="3">
        <v>5448.66</v>
      </c>
      <c r="D18" s="3">
        <v>5697.48</v>
      </c>
      <c r="E18" s="3">
        <v>7140.66</v>
      </c>
      <c r="F18" s="3">
        <v>6850.59</v>
      </c>
      <c r="G18" s="3">
        <v>6698.13</v>
      </c>
      <c r="H18" s="3">
        <v>6569.82</v>
      </c>
      <c r="I18" s="3">
        <v>6601.77</v>
      </c>
      <c r="J18" s="3">
        <v>6337.95</v>
      </c>
      <c r="K18" s="3">
        <v>6343.53</v>
      </c>
      <c r="L18" s="3">
        <v>6237.21</v>
      </c>
      <c r="M18" s="3">
        <v>5803.08</v>
      </c>
      <c r="N18" s="3">
        <v>6792.14</v>
      </c>
    </row>
    <row r="19" spans="1:14" x14ac:dyDescent="0.25">
      <c r="A19" t="s">
        <v>5</v>
      </c>
      <c r="B19" s="7">
        <f t="shared" si="1"/>
        <v>6356.8025000000007</v>
      </c>
      <c r="C19" s="3">
        <v>5462.2</v>
      </c>
      <c r="D19" s="3">
        <v>5658.81</v>
      </c>
      <c r="E19" s="3">
        <v>7207.59</v>
      </c>
      <c r="F19" s="3">
        <v>6981</v>
      </c>
      <c r="G19" s="3">
        <v>6330.55</v>
      </c>
      <c r="H19" s="3">
        <v>6687.68</v>
      </c>
      <c r="I19" s="3">
        <v>6560.37</v>
      </c>
      <c r="J19" s="3">
        <v>6348</v>
      </c>
      <c r="K19" s="3">
        <v>6261.12</v>
      </c>
      <c r="L19" s="3">
        <v>6227.85</v>
      </c>
      <c r="M19" s="3">
        <v>5794.52</v>
      </c>
      <c r="N19" s="3">
        <v>6761.94</v>
      </c>
    </row>
    <row r="20" spans="1:14" x14ac:dyDescent="0.25">
      <c r="A20" t="s">
        <v>16</v>
      </c>
      <c r="B20" s="7">
        <f t="shared" si="1"/>
        <v>6347.0633333333326</v>
      </c>
      <c r="C20" s="3">
        <v>5512.9</v>
      </c>
      <c r="D20" s="3">
        <v>5730.4</v>
      </c>
      <c r="E20" s="3">
        <v>7244.2</v>
      </c>
      <c r="F20" s="3">
        <v>6931</v>
      </c>
      <c r="G20" s="3">
        <v>6373.46</v>
      </c>
      <c r="H20" s="3">
        <v>6519.2</v>
      </c>
      <c r="I20" s="3">
        <v>6516.3</v>
      </c>
      <c r="J20" s="3">
        <v>6275.6</v>
      </c>
      <c r="K20" s="3">
        <v>6365.5</v>
      </c>
      <c r="L20" s="3">
        <v>6168.3</v>
      </c>
      <c r="M20" s="3">
        <v>5744.9</v>
      </c>
      <c r="N20" s="3">
        <v>6783</v>
      </c>
    </row>
    <row r="21" spans="1:14" x14ac:dyDescent="0.25">
      <c r="A21" t="s">
        <v>10</v>
      </c>
      <c r="B21" s="7">
        <f t="shared" si="1"/>
        <v>6303.4141666666665</v>
      </c>
      <c r="C21" s="3">
        <v>5422.9</v>
      </c>
      <c r="D21" s="3">
        <v>5696.71</v>
      </c>
      <c r="E21" s="3">
        <v>7141.21</v>
      </c>
      <c r="F21" s="3">
        <v>6895.55</v>
      </c>
      <c r="G21" s="3">
        <v>6389.38</v>
      </c>
      <c r="H21" s="3">
        <v>6358.29</v>
      </c>
      <c r="I21" s="3">
        <v>6529.98</v>
      </c>
      <c r="J21" s="3">
        <v>6287.25</v>
      </c>
      <c r="K21" s="3">
        <v>6257.65</v>
      </c>
      <c r="L21" s="3">
        <v>6171.81</v>
      </c>
      <c r="M21" s="3">
        <v>5760.35</v>
      </c>
      <c r="N21" s="3">
        <v>6729.89</v>
      </c>
    </row>
    <row r="22" spans="1:14" x14ac:dyDescent="0.25">
      <c r="A22" t="s">
        <v>9</v>
      </c>
      <c r="B22" s="7">
        <f t="shared" si="1"/>
        <v>6300.626666666667</v>
      </c>
      <c r="C22" s="3">
        <v>5348.53</v>
      </c>
      <c r="D22" s="3">
        <v>5575.69</v>
      </c>
      <c r="E22" s="3">
        <v>7145.14</v>
      </c>
      <c r="F22" s="3">
        <v>7103.84</v>
      </c>
      <c r="G22" s="3">
        <v>6475.47</v>
      </c>
      <c r="H22" s="3">
        <v>6404.67</v>
      </c>
      <c r="I22" s="3">
        <v>6493.17</v>
      </c>
      <c r="J22" s="3">
        <v>6313.21</v>
      </c>
      <c r="K22" s="3">
        <v>6198.16</v>
      </c>
      <c r="L22" s="3">
        <v>6118.51</v>
      </c>
      <c r="M22" s="3">
        <v>5737.94</v>
      </c>
      <c r="N22" s="3">
        <v>6693.19</v>
      </c>
    </row>
    <row r="23" spans="1:14" x14ac:dyDescent="0.25">
      <c r="A23" t="s">
        <v>17</v>
      </c>
      <c r="B23" s="7">
        <f t="shared" si="1"/>
        <v>6256.6291666666657</v>
      </c>
      <c r="C23" s="3">
        <v>5381.71</v>
      </c>
      <c r="D23" s="3">
        <v>5688.56</v>
      </c>
      <c r="E23" s="3">
        <v>7131.36</v>
      </c>
      <c r="F23" s="3">
        <v>6856.96</v>
      </c>
      <c r="G23" s="3">
        <v>6337.67</v>
      </c>
      <c r="H23" s="3">
        <v>6384.88</v>
      </c>
      <c r="I23" s="3">
        <v>6423.24</v>
      </c>
      <c r="J23" s="3">
        <v>6187.2</v>
      </c>
      <c r="K23" s="3">
        <v>6275.71</v>
      </c>
      <c r="L23" s="3">
        <v>6066.23</v>
      </c>
      <c r="M23" s="3">
        <v>5700.37</v>
      </c>
      <c r="N23" s="3">
        <v>6645.66</v>
      </c>
    </row>
    <row r="24" spans="1:14" x14ac:dyDescent="0.25">
      <c r="A24" t="s">
        <v>12</v>
      </c>
      <c r="B24" s="7">
        <f t="shared" si="1"/>
        <v>6220.0325000000003</v>
      </c>
      <c r="C24" s="3">
        <v>5342.74</v>
      </c>
      <c r="D24" s="3">
        <v>5654.61</v>
      </c>
      <c r="E24" s="3">
        <v>7089.21</v>
      </c>
      <c r="F24" s="3">
        <v>6827.27</v>
      </c>
      <c r="G24" s="3">
        <v>6322.51</v>
      </c>
      <c r="H24" s="3">
        <v>6342.4</v>
      </c>
      <c r="I24" s="3">
        <v>6390.66</v>
      </c>
      <c r="J24" s="3">
        <v>6172.75</v>
      </c>
      <c r="K24" s="3">
        <v>6146.65</v>
      </c>
      <c r="L24" s="3">
        <v>6038.1</v>
      </c>
      <c r="M24" s="3">
        <v>5697.3</v>
      </c>
      <c r="N24" s="3">
        <v>6616.19</v>
      </c>
    </row>
    <row r="27" spans="1:14" x14ac:dyDescent="0.25">
      <c r="A27">
        <v>2.99</v>
      </c>
    </row>
    <row r="28" spans="1:14" x14ac:dyDescent="0.25">
      <c r="A28" s="1" t="s">
        <v>14</v>
      </c>
      <c r="B28" s="1" t="s">
        <v>18</v>
      </c>
      <c r="C28" s="5">
        <v>43862</v>
      </c>
      <c r="D28" s="5">
        <v>43891</v>
      </c>
      <c r="E28" s="5">
        <v>43922</v>
      </c>
      <c r="F28" s="5">
        <v>43952</v>
      </c>
      <c r="G28" s="5">
        <v>43983</v>
      </c>
      <c r="H28" s="5">
        <v>44013</v>
      </c>
      <c r="I28" s="5">
        <v>44044</v>
      </c>
      <c r="J28" s="5">
        <v>44075</v>
      </c>
      <c r="K28" s="5">
        <v>44105</v>
      </c>
      <c r="L28" s="5">
        <v>44136</v>
      </c>
      <c r="M28" s="5">
        <v>44166</v>
      </c>
      <c r="N28" s="5">
        <v>44197</v>
      </c>
    </row>
    <row r="29" spans="1:14" x14ac:dyDescent="0.25">
      <c r="A29" s="2" t="s">
        <v>7</v>
      </c>
      <c r="B29" s="7">
        <f>AVERAGE(C29:N29)</f>
        <v>6501.3095363636357</v>
      </c>
      <c r="C29" s="3"/>
      <c r="D29" s="3">
        <f>5940-$A$27*19.8</f>
        <v>5880.7979999999998</v>
      </c>
      <c r="E29" s="3">
        <f>7428-A27*24.76</f>
        <v>7353.9675999999999</v>
      </c>
      <c r="F29" s="3">
        <f>7134-A27*23.78</f>
        <v>7062.8977999999997</v>
      </c>
      <c r="G29" s="4">
        <f>6564-A27*21.88</f>
        <v>6498.5788000000002</v>
      </c>
      <c r="H29" s="4">
        <f>6621-A27*22.07</f>
        <v>6555.0106999999998</v>
      </c>
      <c r="I29" s="4">
        <f>6684-A27*22.28</f>
        <v>6617.3828000000003</v>
      </c>
      <c r="J29" s="4">
        <f>6393-A27*21.31</f>
        <v>6329.2830999999996</v>
      </c>
      <c r="K29" s="4">
        <f>6483-A27*21.61</f>
        <v>6418.3860999999997</v>
      </c>
      <c r="L29" s="4">
        <f>6216-2.99*20.72</f>
        <v>6154.0472</v>
      </c>
      <c r="M29" s="4">
        <f>5919-A27*19.73</f>
        <v>5860.0073000000002</v>
      </c>
      <c r="N29" s="4">
        <f>6842.5-A27*19.55</f>
        <v>6784.0455000000002</v>
      </c>
    </row>
    <row r="30" spans="1:14" x14ac:dyDescent="0.25">
      <c r="A30" s="2" t="s">
        <v>15</v>
      </c>
      <c r="B30" s="7">
        <f>AVERAGE(C30:N30)</f>
        <v>6489.041666666667</v>
      </c>
      <c r="C30" s="3">
        <v>5544</v>
      </c>
      <c r="D30" s="3">
        <v>5871</v>
      </c>
      <c r="E30" s="3">
        <v>7350</v>
      </c>
      <c r="F30" s="3">
        <v>7053</v>
      </c>
      <c r="G30" s="4">
        <v>7053</v>
      </c>
      <c r="H30" s="4">
        <v>6597</v>
      </c>
      <c r="I30" s="4">
        <v>6660</v>
      </c>
      <c r="J30" s="4">
        <v>6396</v>
      </c>
      <c r="K30" s="4">
        <v>6336</v>
      </c>
      <c r="L30" s="4">
        <v>6273</v>
      </c>
      <c r="M30" s="4">
        <v>5886</v>
      </c>
      <c r="N30" s="4">
        <v>6849.5</v>
      </c>
    </row>
    <row r="31" spans="1:14" x14ac:dyDescent="0.25">
      <c r="A31" s="8" t="s">
        <v>8</v>
      </c>
      <c r="B31" s="9">
        <f>AVERAGE(C31:N31)</f>
        <v>6433.2379999999994</v>
      </c>
      <c r="C31" s="3">
        <v>5524.39</v>
      </c>
      <c r="D31" s="3">
        <v>5761.99</v>
      </c>
      <c r="E31" s="3">
        <v>7333.18</v>
      </c>
      <c r="F31" s="3">
        <v>7045.08</v>
      </c>
      <c r="G31" s="3">
        <v>6501.55</v>
      </c>
      <c r="H31" s="3"/>
      <c r="I31" s="3"/>
      <c r="J31" s="3"/>
      <c r="K31" s="3"/>
      <c r="L31" s="3"/>
    </row>
    <row r="32" spans="1:14" x14ac:dyDescent="0.25">
      <c r="A32" s="8" t="s">
        <v>24</v>
      </c>
      <c r="B32" s="9">
        <f>AVERAGE(C32:N32)</f>
        <v>6430.96</v>
      </c>
      <c r="C32" s="9">
        <f>-4.29+300*18.7</f>
        <v>5605.71</v>
      </c>
      <c r="D32" s="3">
        <f>-4.29+300*20.81</f>
        <v>6238.71</v>
      </c>
      <c r="E32" s="3">
        <f>-4.29+300*24.56</f>
        <v>7363.71</v>
      </c>
      <c r="F32" s="3">
        <f>-4.29+300*23.93</f>
        <v>7174.71</v>
      </c>
      <c r="G32" s="3">
        <f>-4.29+300*21.49</f>
        <v>6442.7099999999991</v>
      </c>
      <c r="H32" s="3">
        <f>-4.29+300*22.72</f>
        <v>6811.71</v>
      </c>
      <c r="I32" s="3">
        <f>-4.29+300*22.18</f>
        <v>6649.71</v>
      </c>
      <c r="J32" s="3">
        <f>-4.29+300*21.14</f>
        <v>6337.71</v>
      </c>
      <c r="K32" s="3">
        <f>-4.29+300*21.2</f>
        <v>6355.71</v>
      </c>
      <c r="L32" s="3">
        <f>-4.29+300*20.34</f>
        <v>6097.71</v>
      </c>
      <c r="M32">
        <f>-4.29+300*20.23</f>
        <v>6064.71</v>
      </c>
      <c r="N32">
        <f>-4.29+300*20.11</f>
        <v>6028.71</v>
      </c>
    </row>
    <row r="35" spans="1:14" x14ac:dyDescent="0.25">
      <c r="A35" t="s">
        <v>25</v>
      </c>
    </row>
    <row r="36" spans="1:14" x14ac:dyDescent="0.25">
      <c r="A36" t="s">
        <v>26</v>
      </c>
      <c r="N36" s="4"/>
    </row>
    <row r="37" spans="1:14" x14ac:dyDescent="0.25">
      <c r="A37" t="s">
        <v>27</v>
      </c>
      <c r="N37" s="4"/>
    </row>
    <row r="38" spans="1:14" x14ac:dyDescent="0.25">
      <c r="A38" t="s">
        <v>23</v>
      </c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4" x14ac:dyDescent="0.25">
      <c r="A39" t="s">
        <v>29</v>
      </c>
    </row>
    <row r="41" spans="1:14" x14ac:dyDescent="0.25">
      <c r="A41" t="s">
        <v>28</v>
      </c>
    </row>
    <row r="42" spans="1:14" x14ac:dyDescent="0.25">
      <c r="A42" s="10" t="s">
        <v>30</v>
      </c>
      <c r="B42" s="11" t="s">
        <v>38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4" x14ac:dyDescent="0.25">
      <c r="A43" s="10" t="s">
        <v>31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4" x14ac:dyDescent="0.25">
      <c r="A44" s="12" t="s">
        <v>32</v>
      </c>
      <c r="B44" s="13" t="s">
        <v>34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4" x14ac:dyDescent="0.25">
      <c r="A45" s="13" t="s">
        <v>33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4" x14ac:dyDescent="0.25">
      <c r="A46" s="14" t="s">
        <v>35</v>
      </c>
      <c r="B46" s="14" t="s">
        <v>37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4" x14ac:dyDescent="0.25">
      <c r="A47" s="14" t="s">
        <v>36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4" x14ac:dyDescent="0.25">
      <c r="A48" s="16" t="s">
        <v>6</v>
      </c>
      <c r="B48" s="17" t="s">
        <v>40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x14ac:dyDescent="0.25">
      <c r="A49" s="16" t="s">
        <v>39</v>
      </c>
      <c r="B49" s="16" t="s">
        <v>41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Inversiones</vt:lpstr>
      <vt:lpstr>Remesadoras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2021-04-11T04:01:43Z</dcterms:modified>
</cp:coreProperties>
</file>